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425" windowWidth="12540" windowHeight="9360" activeTab="0"/>
  </bookViews>
  <sheets>
    <sheet name="Sheet1" sheetId="1" r:id="rId1"/>
  </sheets>
  <definedNames>
    <definedName name="_xlnm.Print_Area" localSheetId="0">'Sheet1'!$A$1:$N$62</definedName>
  </definedNames>
  <calcPr fullCalcOnLoad="1"/>
</workbook>
</file>

<file path=xl/comments1.xml><?xml version="1.0" encoding="utf-8"?>
<comments xmlns="http://schemas.openxmlformats.org/spreadsheetml/2006/main">
  <authors>
    <author>Public Social Services</author>
  </authors>
  <commentList>
    <comment ref="L26" authorId="0">
      <text>
        <r>
          <rPr>
            <b/>
            <sz val="7"/>
            <rFont val="Tahoma"/>
            <family val="2"/>
          </rPr>
          <t xml:space="preserve">Enter the Hourly Rate that relates to the EE's Accrual Rate </t>
        </r>
        <r>
          <rPr>
            <sz val="7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7"/>
            <rFont val="Tahoma"/>
            <family val="2"/>
          </rPr>
          <t xml:space="preserve">Enter the Hourly Rate that relates to the EE's Accrual Rate </t>
        </r>
        <r>
          <rPr>
            <sz val="7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7"/>
            <rFont val="Tahoma"/>
            <family val="2"/>
          </rPr>
          <t xml:space="preserve">Enter the Hourly Rate that relates to the EE's Accrual Rate </t>
        </r>
        <r>
          <rPr>
            <sz val="7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<sst xmlns="http://schemas.openxmlformats.org/spreadsheetml/2006/main" count="145" uniqueCount="34">
  <si>
    <t>Employee ID</t>
  </si>
  <si>
    <t>Rcd No.</t>
  </si>
  <si>
    <t>Last Name, First Name</t>
  </si>
  <si>
    <t xml:space="preserve"> </t>
  </si>
  <si>
    <t>PAY PERIOD</t>
  </si>
  <si>
    <t>SICK</t>
  </si>
  <si>
    <t>VACATION</t>
  </si>
  <si>
    <t>VACATION ACCRUALS</t>
  </si>
  <si>
    <t>-</t>
  </si>
  <si>
    <t>=</t>
  </si>
  <si>
    <t>Hourly Rate</t>
  </si>
  <si>
    <t>Accrual rate</t>
  </si>
  <si>
    <t>PAID HOURS</t>
  </si>
  <si>
    <t>Accrual</t>
  </si>
  <si>
    <t>+/-</t>
  </si>
  <si>
    <t>Ending Balance</t>
  </si>
  <si>
    <t>SICK ACCRUALS</t>
  </si>
  <si>
    <t>General/Safety Mgmt/Exempt</t>
  </si>
  <si>
    <t>Safety</t>
  </si>
  <si>
    <t>Prior Leave Balance:</t>
  </si>
  <si>
    <t>Type of Leave:</t>
  </si>
  <si>
    <t>LEAVE ACCRUAL AND ADJUSTMENT WORKSHEET</t>
  </si>
  <si>
    <t>Subtotal 1</t>
  </si>
  <si>
    <t>Subtotal 2</t>
  </si>
  <si>
    <t>(Sick and Vacation)</t>
  </si>
  <si>
    <t>General - 3.392</t>
  </si>
  <si>
    <t>Exempt - 3.69</t>
  </si>
  <si>
    <t>Safety - 6.769</t>
  </si>
  <si>
    <t>Safety - 8.307</t>
  </si>
  <si>
    <t>Safety - 9.846</t>
  </si>
  <si>
    <t xml:space="preserve">  </t>
  </si>
  <si>
    <t>Prior PP Adj</t>
  </si>
  <si>
    <t>Leave from TLR</t>
  </si>
  <si>
    <t>Ensure the most current form is submitted.  Refer to the EMACS Forms/Procedures website.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</si>
</sst>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00"/>
    <numFmt numFmtId="166" formatCode="0.0000"/>
    <numFmt numFmtId="167" formatCode="0.00000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4" fillId="0" borderId="12" xfId="0" applyFont="1" applyBorder="1" applyAlignment="1">
      <alignment horizontal="center"/>
    </xf>
    <xf numFmtId="2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166" fontId="4" fillId="33" borderId="23" xfId="0" applyNumberFormat="1" applyFont="1" applyFill="1" applyBorder="1" applyAlignment="1">
      <alignment/>
    </xf>
    <xf numFmtId="165" fontId="4" fillId="0" borderId="20" xfId="0" applyNumberFormat="1" applyFont="1" applyBorder="1" applyAlignment="1">
      <alignment/>
    </xf>
    <xf numFmtId="166" fontId="4" fillId="33" borderId="24" xfId="0" applyNumberFormat="1" applyFont="1" applyFill="1" applyBorder="1" applyAlignment="1">
      <alignment/>
    </xf>
    <xf numFmtId="165" fontId="4" fillId="0" borderId="2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5" fontId="0" fillId="0" borderId="26" xfId="0" applyNumberFormat="1" applyFont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2" fillId="0" borderId="2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166" fontId="4" fillId="33" borderId="23" xfId="0" applyNumberFormat="1" applyFont="1" applyFill="1" applyBorder="1" applyAlignment="1" applyProtection="1">
      <alignment/>
      <protection/>
    </xf>
    <xf numFmtId="165" fontId="4" fillId="0" borderId="20" xfId="0" applyNumberFormat="1" applyFont="1" applyBorder="1" applyAlignment="1" applyProtection="1">
      <alignment horizontal="right"/>
      <protection/>
    </xf>
    <xf numFmtId="165" fontId="4" fillId="0" borderId="20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right"/>
    </xf>
    <xf numFmtId="166" fontId="4" fillId="33" borderId="19" xfId="0" applyNumberFormat="1" applyFont="1" applyFill="1" applyBorder="1" applyAlignment="1">
      <alignment/>
    </xf>
    <xf numFmtId="165" fontId="4" fillId="0" borderId="28" xfId="0" applyNumberFormat="1" applyFont="1" applyBorder="1" applyAlignment="1">
      <alignment horizontal="right"/>
    </xf>
    <xf numFmtId="2" fontId="4" fillId="0" borderId="20" xfId="0" applyNumberFormat="1" applyFont="1" applyBorder="1" applyAlignment="1" applyProtection="1">
      <alignment horizontal="right"/>
      <protection/>
    </xf>
    <xf numFmtId="165" fontId="0" fillId="34" borderId="12" xfId="0" applyNumberFormat="1" applyFont="1" applyFill="1" applyBorder="1" applyAlignment="1">
      <alignment horizontal="right"/>
    </xf>
    <xf numFmtId="2" fontId="10" fillId="0" borderId="29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6" xfId="0" applyNumberFormat="1" applyFont="1" applyBorder="1" applyAlignment="1" applyProtection="1">
      <alignment horizontal="center"/>
      <protection locked="0"/>
    </xf>
    <xf numFmtId="49" fontId="10" fillId="0" borderId="30" xfId="0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 horizontal="right"/>
      <protection locked="0"/>
    </xf>
    <xf numFmtId="166" fontId="4" fillId="33" borderId="29" xfId="0" applyNumberFormat="1" applyFont="1" applyFill="1" applyBorder="1" applyAlignment="1" applyProtection="1">
      <alignment/>
      <protection locked="0"/>
    </xf>
    <xf numFmtId="166" fontId="4" fillId="33" borderId="31" xfId="0" applyNumberFormat="1" applyFont="1" applyFill="1" applyBorder="1" applyAlignment="1" applyProtection="1">
      <alignment/>
      <protection locked="0"/>
    </xf>
    <xf numFmtId="2" fontId="4" fillId="0" borderId="29" xfId="0" applyNumberFormat="1" applyFont="1" applyBorder="1" applyAlignment="1" applyProtection="1">
      <alignment horizontal="center"/>
      <protection locked="0"/>
    </xf>
    <xf numFmtId="0" fontId="7" fillId="35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3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5705475" y="7753350"/>
          <a:ext cx="0" cy="0"/>
        </a:xfrm>
        <a:prstGeom prst="leftArrow">
          <a:avLst>
            <a:gd name="adj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30</xdr:row>
      <xdr:rowOff>0</xdr:rowOff>
    </xdr:from>
    <xdr:to>
      <xdr:col>12</xdr:col>
      <xdr:colOff>714375</xdr:colOff>
      <xdr:row>30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5734050" y="4638675"/>
          <a:ext cx="685800" cy="0"/>
        </a:xfrm>
        <a:prstGeom prst="leftArrow">
          <a:avLst>
            <a:gd name="adj" fmla="val -50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25</xdr:row>
      <xdr:rowOff>0</xdr:rowOff>
    </xdr:from>
    <xdr:to>
      <xdr:col>12</xdr:col>
      <xdr:colOff>714375</xdr:colOff>
      <xdr:row>26</xdr:row>
      <xdr:rowOff>9525</xdr:rowOff>
    </xdr:to>
    <xdr:sp>
      <xdr:nvSpPr>
        <xdr:cNvPr id="3" name="AutoShape 15"/>
        <xdr:cNvSpPr>
          <a:spLocks/>
        </xdr:cNvSpPr>
      </xdr:nvSpPr>
      <xdr:spPr>
        <a:xfrm>
          <a:off x="5734050" y="3819525"/>
          <a:ext cx="685800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34</xdr:row>
      <xdr:rowOff>0</xdr:rowOff>
    </xdr:from>
    <xdr:to>
      <xdr:col>12</xdr:col>
      <xdr:colOff>714375</xdr:colOff>
      <xdr:row>35</xdr:row>
      <xdr:rowOff>9525</xdr:rowOff>
    </xdr:to>
    <xdr:sp>
      <xdr:nvSpPr>
        <xdr:cNvPr id="4" name="AutoShape 17"/>
        <xdr:cNvSpPr>
          <a:spLocks/>
        </xdr:cNvSpPr>
      </xdr:nvSpPr>
      <xdr:spPr>
        <a:xfrm>
          <a:off x="5734050" y="5305425"/>
          <a:ext cx="685800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0</xdr:rowOff>
    </xdr:from>
    <xdr:to>
      <xdr:col>12</xdr:col>
      <xdr:colOff>714375</xdr:colOff>
      <xdr:row>15</xdr:row>
      <xdr:rowOff>9525</xdr:rowOff>
    </xdr:to>
    <xdr:sp>
      <xdr:nvSpPr>
        <xdr:cNvPr id="5" name="AutoShape 21"/>
        <xdr:cNvSpPr>
          <a:spLocks/>
        </xdr:cNvSpPr>
      </xdr:nvSpPr>
      <xdr:spPr>
        <a:xfrm>
          <a:off x="5734050" y="1981200"/>
          <a:ext cx="685800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0</xdr:rowOff>
    </xdr:from>
    <xdr:to>
      <xdr:col>12</xdr:col>
      <xdr:colOff>714375</xdr:colOff>
      <xdr:row>17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5734050" y="2486025"/>
          <a:ext cx="685800" cy="0"/>
        </a:xfrm>
        <a:prstGeom prst="leftArrow">
          <a:avLst>
            <a:gd name="adj" fmla="val -50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18</xdr:row>
      <xdr:rowOff>0</xdr:rowOff>
    </xdr:from>
    <xdr:to>
      <xdr:col>12</xdr:col>
      <xdr:colOff>714375</xdr:colOff>
      <xdr:row>18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5734050" y="2647950"/>
          <a:ext cx="685800" cy="0"/>
        </a:xfrm>
        <a:prstGeom prst="leftArrow">
          <a:avLst>
            <a:gd name="adj" fmla="val -50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4"/>
  <sheetViews>
    <sheetView showGridLines="0" tabSelected="1" zoomScalePageLayoutView="0" workbookViewId="0" topLeftCell="A1">
      <selection activeCell="P16" sqref="P16"/>
    </sheetView>
  </sheetViews>
  <sheetFormatPr defaultColWidth="9.140625" defaultRowHeight="12.75"/>
  <cols>
    <col min="1" max="1" width="1.28515625" style="0" customWidth="1"/>
    <col min="2" max="2" width="14.7109375" style="2" customWidth="1"/>
    <col min="3" max="3" width="15.00390625" style="2" customWidth="1"/>
    <col min="4" max="4" width="0.42578125" style="2" hidden="1" customWidth="1"/>
    <col min="5" max="5" width="6.28125" style="2" customWidth="1"/>
    <col min="6" max="6" width="2.57421875" style="2" customWidth="1"/>
    <col min="7" max="7" width="14.28125" style="2" customWidth="1"/>
    <col min="8" max="8" width="2.7109375" style="2" customWidth="1"/>
    <col min="9" max="9" width="14.28125" style="2" customWidth="1"/>
    <col min="10" max="10" width="1.57421875" style="1" hidden="1" customWidth="1"/>
    <col min="11" max="11" width="3.00390625" style="1" customWidth="1"/>
    <col min="12" max="12" width="11.421875" style="22" customWidth="1"/>
    <col min="13" max="13" width="12.8515625" style="23" customWidth="1"/>
    <col min="14" max="14" width="1.7109375" style="0" customWidth="1"/>
    <col min="16" max="16" width="12.140625" style="0" customWidth="1"/>
    <col min="17" max="17" width="13.28125" style="0" customWidth="1"/>
  </cols>
  <sheetData>
    <row r="1" spans="1:13" ht="12.75">
      <c r="A1" s="69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18">
      <c r="A2" s="71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21"/>
    </row>
    <row r="3" spans="1:14" ht="15.75">
      <c r="A3" s="73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1"/>
    </row>
    <row r="4" spans="1:14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21"/>
    </row>
    <row r="5" spans="1:14" ht="5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21"/>
    </row>
    <row r="6" spans="2:13" ht="12.75">
      <c r="B6" s="37" t="s">
        <v>0</v>
      </c>
      <c r="C6" s="3" t="s">
        <v>1</v>
      </c>
      <c r="D6" s="4"/>
      <c r="E6" s="77" t="s">
        <v>2</v>
      </c>
      <c r="F6" s="78"/>
      <c r="G6" s="78"/>
      <c r="H6" s="78"/>
      <c r="I6" s="78"/>
      <c r="J6" s="78"/>
      <c r="K6" s="78"/>
      <c r="L6" s="78"/>
      <c r="M6" s="79"/>
    </row>
    <row r="7" spans="2:13" ht="15" customHeight="1">
      <c r="B7" s="57"/>
      <c r="C7" s="57"/>
      <c r="D7" s="58" t="s">
        <v>3</v>
      </c>
      <c r="E7" s="82"/>
      <c r="F7" s="83"/>
      <c r="G7" s="83"/>
      <c r="H7" s="83"/>
      <c r="I7" s="83"/>
      <c r="J7" s="83"/>
      <c r="K7" s="83"/>
      <c r="L7" s="83"/>
      <c r="M7" s="84"/>
    </row>
    <row r="8" spans="3:13" ht="5.25" customHeight="1">
      <c r="C8" s="5"/>
      <c r="M8" s="22"/>
    </row>
    <row r="9" spans="2:13" ht="12.75">
      <c r="B9" s="1"/>
      <c r="C9" s="80" t="s">
        <v>20</v>
      </c>
      <c r="D9" s="81"/>
      <c r="E9" s="81"/>
      <c r="F9" s="13"/>
      <c r="G9" s="6" t="s">
        <v>5</v>
      </c>
      <c r="I9" s="6" t="s">
        <v>6</v>
      </c>
      <c r="M9" s="22"/>
    </row>
    <row r="10" spans="6:13" ht="2.25" customHeight="1">
      <c r="F10" s="8"/>
      <c r="M10" s="22"/>
    </row>
    <row r="11" spans="2:13" ht="12.75">
      <c r="B11" s="38" t="s">
        <v>4</v>
      </c>
      <c r="F11" s="8"/>
      <c r="M11" s="22"/>
    </row>
    <row r="12" spans="2:13" ht="12.75">
      <c r="B12" s="59"/>
      <c r="C12" s="80" t="s">
        <v>19</v>
      </c>
      <c r="D12" s="85"/>
      <c r="E12" s="85"/>
      <c r="F12" s="8"/>
      <c r="G12" s="60" t="s">
        <v>3</v>
      </c>
      <c r="H12" s="7"/>
      <c r="I12" s="60" t="s">
        <v>3</v>
      </c>
      <c r="M12" s="22"/>
    </row>
    <row r="13" spans="2:13" ht="4.5" customHeight="1" thickBot="1">
      <c r="B13" s="19"/>
      <c r="F13" s="8"/>
      <c r="G13" s="7"/>
      <c r="H13" s="7"/>
      <c r="I13" s="7"/>
      <c r="M13" s="22"/>
    </row>
    <row r="14" spans="2:15" ht="13.5" thickBot="1">
      <c r="B14" s="3" t="s">
        <v>4</v>
      </c>
      <c r="C14" s="10" t="s">
        <v>31</v>
      </c>
      <c r="D14" s="11"/>
      <c r="E14" s="12" t="s">
        <v>14</v>
      </c>
      <c r="F14" s="8"/>
      <c r="G14" s="61"/>
      <c r="H14" s="39"/>
      <c r="I14" s="61" t="s">
        <v>3</v>
      </c>
      <c r="J14" s="8"/>
      <c r="K14" s="8"/>
      <c r="L14" s="75" t="s">
        <v>16</v>
      </c>
      <c r="M14" s="76"/>
      <c r="N14" s="22"/>
      <c r="O14" s="23"/>
    </row>
    <row r="15" spans="2:15" ht="13.5" thickBot="1">
      <c r="B15" s="59"/>
      <c r="C15" s="14" t="s">
        <v>22</v>
      </c>
      <c r="D15" s="8"/>
      <c r="E15" s="15" t="s">
        <v>9</v>
      </c>
      <c r="F15" s="8"/>
      <c r="G15" s="44" t="e">
        <f>G12-G14</f>
        <v>#VALUE!</v>
      </c>
      <c r="H15" s="39"/>
      <c r="I15" s="44" t="e">
        <f>I12-I14</f>
        <v>#VALUE!</v>
      </c>
      <c r="J15" s="8"/>
      <c r="K15" s="8"/>
      <c r="L15" s="62"/>
      <c r="M15" s="24"/>
      <c r="N15" s="22"/>
      <c r="O15" s="23"/>
    </row>
    <row r="16" spans="2:15" ht="12.75">
      <c r="B16" s="47"/>
      <c r="C16" s="9" t="s">
        <v>32</v>
      </c>
      <c r="D16" s="8"/>
      <c r="E16" s="15" t="s">
        <v>8</v>
      </c>
      <c r="F16" s="13"/>
      <c r="G16" s="61"/>
      <c r="H16" s="39"/>
      <c r="I16" s="61"/>
      <c r="J16" s="8"/>
      <c r="K16" s="8"/>
      <c r="L16" s="25" t="s">
        <v>10</v>
      </c>
      <c r="M16" s="26" t="s">
        <v>11</v>
      </c>
      <c r="N16" s="22"/>
      <c r="O16" s="23"/>
    </row>
    <row r="17" spans="2:15" ht="13.5" thickBot="1">
      <c r="B17" s="19"/>
      <c r="C17" s="14" t="s">
        <v>23</v>
      </c>
      <c r="D17" s="8"/>
      <c r="E17" s="15" t="s">
        <v>9</v>
      </c>
      <c r="F17" s="13"/>
      <c r="G17" s="44" t="e">
        <f>G15-G16</f>
        <v>#VALUE!</v>
      </c>
      <c r="H17" s="39"/>
      <c r="I17" s="44" t="e">
        <f>I15-I16</f>
        <v>#VALUE!</v>
      </c>
      <c r="J17" s="8"/>
      <c r="K17" s="8"/>
      <c r="L17" s="48">
        <f>3.392/80</f>
        <v>0.0424</v>
      </c>
      <c r="M17" s="49" t="s">
        <v>25</v>
      </c>
      <c r="N17" s="22"/>
      <c r="O17" s="23"/>
    </row>
    <row r="18" spans="2:15" ht="12.75">
      <c r="B18" s="20" t="s">
        <v>12</v>
      </c>
      <c r="C18" s="9" t="s">
        <v>13</v>
      </c>
      <c r="D18" s="8"/>
      <c r="E18" s="15" t="s">
        <v>14</v>
      </c>
      <c r="F18" s="13"/>
      <c r="G18" s="55" t="e">
        <f>B19*L15</f>
        <v>#VALUE!</v>
      </c>
      <c r="H18" s="39"/>
      <c r="I18" s="55" t="e">
        <f>IF(L26=0,B19*L35,B19*L26)</f>
        <v>#VALUE!</v>
      </c>
      <c r="J18" s="8"/>
      <c r="K18" s="8"/>
      <c r="L18" s="48">
        <f>3.69/80</f>
        <v>0.046125</v>
      </c>
      <c r="M18" s="54" t="s">
        <v>26</v>
      </c>
      <c r="N18" s="22"/>
      <c r="O18" s="23"/>
    </row>
    <row r="19" spans="2:15" ht="13.5" thickBot="1">
      <c r="B19" s="56" t="s">
        <v>3</v>
      </c>
      <c r="C19" s="16" t="s">
        <v>15</v>
      </c>
      <c r="D19" s="17"/>
      <c r="E19" s="46" t="s">
        <v>9</v>
      </c>
      <c r="F19" s="13"/>
      <c r="G19" s="44" t="e">
        <f>G17+G18</f>
        <v>#VALUE!</v>
      </c>
      <c r="H19" s="39"/>
      <c r="I19" s="44" t="e">
        <f>I17+I18</f>
        <v>#VALUE!</v>
      </c>
      <c r="J19" s="8"/>
      <c r="K19" s="8"/>
      <c r="L19" s="52">
        <f>6.769/84</f>
        <v>0.08058333333333334</v>
      </c>
      <c r="M19" s="53" t="s">
        <v>27</v>
      </c>
      <c r="N19" s="22"/>
      <c r="O19" s="23"/>
    </row>
    <row r="20" spans="2:15" ht="12.75" customHeight="1">
      <c r="B20" s="19"/>
      <c r="C20" s="7"/>
      <c r="D20" s="8"/>
      <c r="E20" s="8"/>
      <c r="F20" s="8"/>
      <c r="G20" s="40"/>
      <c r="H20" s="41"/>
      <c r="I20" s="40"/>
      <c r="J20" s="8"/>
      <c r="K20" s="8"/>
      <c r="L20" s="29">
        <f>8.307/84</f>
        <v>0.09889285714285714</v>
      </c>
      <c r="M20" s="50" t="s">
        <v>28</v>
      </c>
      <c r="N20" s="22"/>
      <c r="O20" s="23"/>
    </row>
    <row r="21" spans="2:15" ht="13.5" thickBot="1">
      <c r="B21" s="3" t="s">
        <v>4</v>
      </c>
      <c r="C21" s="10" t="s">
        <v>31</v>
      </c>
      <c r="D21" s="11"/>
      <c r="E21" s="12" t="s">
        <v>14</v>
      </c>
      <c r="F21" s="8"/>
      <c r="G21" s="61" t="s">
        <v>3</v>
      </c>
      <c r="H21" s="39"/>
      <c r="I21" s="61" t="s">
        <v>3</v>
      </c>
      <c r="J21" s="8"/>
      <c r="K21" s="8"/>
      <c r="L21" s="31">
        <f>9.846/84</f>
        <v>0.11721428571428572</v>
      </c>
      <c r="M21" s="51" t="s">
        <v>29</v>
      </c>
      <c r="N21" s="22"/>
      <c r="O21" s="23"/>
    </row>
    <row r="22" spans="2:11" ht="12" customHeight="1">
      <c r="B22" s="59"/>
      <c r="C22" s="14" t="s">
        <v>22</v>
      </c>
      <c r="D22" s="8"/>
      <c r="E22" s="15" t="s">
        <v>9</v>
      </c>
      <c r="F22" s="8"/>
      <c r="G22" s="44" t="e">
        <f>G19-G21</f>
        <v>#VALUE!</v>
      </c>
      <c r="H22" s="39"/>
      <c r="I22" s="44" t="e">
        <f>I19-I21</f>
        <v>#VALUE!</v>
      </c>
      <c r="J22" s="8"/>
      <c r="K22" s="8"/>
    </row>
    <row r="23" spans="2:11" ht="13.5" thickBot="1">
      <c r="B23" s="47"/>
      <c r="C23" s="9" t="s">
        <v>32</v>
      </c>
      <c r="D23" s="8"/>
      <c r="E23" s="15" t="s">
        <v>8</v>
      </c>
      <c r="F23" s="13"/>
      <c r="G23" s="61"/>
      <c r="H23" s="39"/>
      <c r="I23" s="61"/>
      <c r="J23" s="8"/>
      <c r="K23" s="8"/>
    </row>
    <row r="24" spans="2:13" ht="13.5" thickBot="1">
      <c r="B24" s="19"/>
      <c r="C24" s="14" t="s">
        <v>23</v>
      </c>
      <c r="D24" s="8"/>
      <c r="E24" s="15" t="s">
        <v>9</v>
      </c>
      <c r="F24" s="13"/>
      <c r="G24" s="44" t="e">
        <f>G22-G23</f>
        <v>#VALUE!</v>
      </c>
      <c r="H24" s="39"/>
      <c r="I24" s="44" t="e">
        <f>I22-I23</f>
        <v>#VALUE!</v>
      </c>
      <c r="J24" s="8"/>
      <c r="K24" s="8"/>
      <c r="L24" s="65" t="s">
        <v>7</v>
      </c>
      <c r="M24" s="66"/>
    </row>
    <row r="25" spans="2:13" ht="13.5" thickBot="1">
      <c r="B25" s="20" t="s">
        <v>12</v>
      </c>
      <c r="C25" s="9" t="s">
        <v>13</v>
      </c>
      <c r="D25" s="8"/>
      <c r="E25" s="15" t="s">
        <v>14</v>
      </c>
      <c r="F25" s="13"/>
      <c r="G25" s="55" t="e">
        <f>B26*L15</f>
        <v>#VALUE!</v>
      </c>
      <c r="H25" s="39"/>
      <c r="I25" s="55" t="e">
        <f>IF(L26=0,B26*L35,B26*L26)</f>
        <v>#VALUE!</v>
      </c>
      <c r="J25" s="8"/>
      <c r="K25" s="8"/>
      <c r="L25" s="67" t="s">
        <v>17</v>
      </c>
      <c r="M25" s="68"/>
    </row>
    <row r="26" spans="2:13" ht="13.5" thickBot="1">
      <c r="B26" s="56" t="s">
        <v>30</v>
      </c>
      <c r="C26" s="16" t="s">
        <v>15</v>
      </c>
      <c r="D26" s="17"/>
      <c r="E26" s="46" t="s">
        <v>9</v>
      </c>
      <c r="F26" s="13"/>
      <c r="G26" s="44" t="e">
        <f>G24+G25</f>
        <v>#VALUE!</v>
      </c>
      <c r="H26" s="39"/>
      <c r="I26" s="44" t="e">
        <f>I24+I25</f>
        <v>#VALUE!</v>
      </c>
      <c r="J26" s="8"/>
      <c r="K26" s="8"/>
      <c r="L26" s="63" t="s">
        <v>3</v>
      </c>
      <c r="M26" s="27"/>
    </row>
    <row r="27" spans="2:13" ht="12" customHeight="1">
      <c r="B27" s="19"/>
      <c r="C27" s="9"/>
      <c r="D27" s="8"/>
      <c r="E27" s="8"/>
      <c r="F27" s="8"/>
      <c r="G27" s="42"/>
      <c r="H27" s="41"/>
      <c r="I27" s="42"/>
      <c r="J27" s="8"/>
      <c r="K27" s="8"/>
      <c r="L27" s="28" t="s">
        <v>10</v>
      </c>
      <c r="M27" s="26" t="s">
        <v>11</v>
      </c>
    </row>
    <row r="28" spans="2:13" ht="12.75">
      <c r="B28" s="3" t="s">
        <v>4</v>
      </c>
      <c r="C28" s="10" t="s">
        <v>31</v>
      </c>
      <c r="D28" s="11"/>
      <c r="E28" s="12" t="s">
        <v>14</v>
      </c>
      <c r="F28" s="8"/>
      <c r="G28" s="61"/>
      <c r="H28" s="39"/>
      <c r="I28" s="61" t="s">
        <v>3</v>
      </c>
      <c r="J28" s="8"/>
      <c r="K28" s="8"/>
      <c r="L28" s="29">
        <f>3.077/80</f>
        <v>0.0384625</v>
      </c>
      <c r="M28" s="30">
        <f>80/26</f>
        <v>3.076923076923077</v>
      </c>
    </row>
    <row r="29" spans="2:13" ht="12.75">
      <c r="B29" s="59"/>
      <c r="C29" s="14" t="s">
        <v>22</v>
      </c>
      <c r="D29" s="8"/>
      <c r="E29" s="15" t="s">
        <v>9</v>
      </c>
      <c r="F29" s="8"/>
      <c r="G29" s="44" t="e">
        <f>G26-G28</f>
        <v>#VALUE!</v>
      </c>
      <c r="H29" s="39"/>
      <c r="I29" s="44" t="e">
        <f>I26-I28</f>
        <v>#VALUE!</v>
      </c>
      <c r="J29" s="8"/>
      <c r="K29" s="8"/>
      <c r="L29" s="29">
        <f>4.615/80</f>
        <v>0.0576875</v>
      </c>
      <c r="M29" s="30">
        <f>120/26</f>
        <v>4.615384615384615</v>
      </c>
    </row>
    <row r="30" spans="2:13" ht="13.5" thickBot="1">
      <c r="B30" s="47"/>
      <c r="C30" s="9" t="s">
        <v>32</v>
      </c>
      <c r="D30" s="8"/>
      <c r="E30" s="15" t="s">
        <v>8</v>
      </c>
      <c r="F30" s="13"/>
      <c r="G30" s="61"/>
      <c r="H30" s="39"/>
      <c r="I30" s="61"/>
      <c r="J30" s="8"/>
      <c r="K30" s="8"/>
      <c r="L30" s="31">
        <f>6.154/80</f>
        <v>0.076925</v>
      </c>
      <c r="M30" s="32">
        <f>160/26</f>
        <v>6.153846153846154</v>
      </c>
    </row>
    <row r="31" spans="2:11" ht="13.5" thickBot="1">
      <c r="B31" s="19"/>
      <c r="C31" s="14" t="s">
        <v>23</v>
      </c>
      <c r="D31" s="8"/>
      <c r="E31" s="15" t="s">
        <v>9</v>
      </c>
      <c r="F31" s="13"/>
      <c r="G31" s="44" t="e">
        <f>G29-G30</f>
        <v>#VALUE!</v>
      </c>
      <c r="H31" s="39"/>
      <c r="I31" s="44" t="e">
        <f>I29-I30</f>
        <v>#VALUE!</v>
      </c>
      <c r="J31" s="8"/>
      <c r="K31" s="8"/>
    </row>
    <row r="32" spans="2:11" ht="13.5" thickBot="1">
      <c r="B32" s="20" t="s">
        <v>12</v>
      </c>
      <c r="C32" s="9" t="s">
        <v>13</v>
      </c>
      <c r="D32" s="8"/>
      <c r="E32" s="15" t="s">
        <v>14</v>
      </c>
      <c r="F32" s="13"/>
      <c r="G32" s="55" t="e">
        <f>B33*L15</f>
        <v>#VALUE!</v>
      </c>
      <c r="H32" s="39"/>
      <c r="I32" s="55" t="e">
        <f>IF(L26=0,B33*L35,B33*L26)</f>
        <v>#VALUE!</v>
      </c>
      <c r="J32" s="8"/>
      <c r="K32" s="8"/>
    </row>
    <row r="33" spans="2:13" ht="13.5" thickBot="1">
      <c r="B33" s="56" t="s">
        <v>3</v>
      </c>
      <c r="C33" s="16" t="s">
        <v>15</v>
      </c>
      <c r="D33" s="17"/>
      <c r="E33" s="46" t="s">
        <v>9</v>
      </c>
      <c r="F33" s="13"/>
      <c r="G33" s="44" t="e">
        <f>G31+G32</f>
        <v>#VALUE!</v>
      </c>
      <c r="H33" s="39"/>
      <c r="I33" s="44" t="e">
        <f>I31+I32</f>
        <v>#VALUE!</v>
      </c>
      <c r="J33" s="8"/>
      <c r="K33" s="8"/>
      <c r="L33" s="65" t="s">
        <v>7</v>
      </c>
      <c r="M33" s="66"/>
    </row>
    <row r="34" spans="2:13" ht="12" customHeight="1" thickBot="1">
      <c r="B34" s="19"/>
      <c r="C34" s="9"/>
      <c r="D34" s="8"/>
      <c r="E34" s="8"/>
      <c r="F34" s="8"/>
      <c r="G34" s="41"/>
      <c r="H34" s="41"/>
      <c r="I34" s="41"/>
      <c r="J34" s="8"/>
      <c r="K34" s="8"/>
      <c r="L34" s="67" t="s">
        <v>18</v>
      </c>
      <c r="M34" s="68"/>
    </row>
    <row r="35" spans="2:13" ht="13.5" thickBot="1">
      <c r="B35" s="3" t="s">
        <v>4</v>
      </c>
      <c r="C35" s="10" t="s">
        <v>31</v>
      </c>
      <c r="D35" s="11"/>
      <c r="E35" s="12" t="s">
        <v>14</v>
      </c>
      <c r="F35" s="8"/>
      <c r="G35" s="61"/>
      <c r="H35" s="39"/>
      <c r="I35" s="61" t="s">
        <v>3</v>
      </c>
      <c r="J35" s="8"/>
      <c r="K35" s="8"/>
      <c r="L35" s="63" t="s">
        <v>3</v>
      </c>
      <c r="M35" s="27"/>
    </row>
    <row r="36" spans="2:15" ht="12.75">
      <c r="B36" s="59"/>
      <c r="C36" s="14" t="s">
        <v>22</v>
      </c>
      <c r="D36" s="8"/>
      <c r="E36" s="15" t="s">
        <v>9</v>
      </c>
      <c r="F36" s="8"/>
      <c r="G36" s="44" t="e">
        <f>G33-G35</f>
        <v>#VALUE!</v>
      </c>
      <c r="H36" s="39"/>
      <c r="I36" s="44" t="e">
        <f>I33-I35</f>
        <v>#VALUE!</v>
      </c>
      <c r="J36" s="8"/>
      <c r="K36" s="8"/>
      <c r="L36" s="28" t="s">
        <v>10</v>
      </c>
      <c r="M36" s="26" t="s">
        <v>11</v>
      </c>
      <c r="N36" s="1"/>
      <c r="O36" s="2"/>
    </row>
    <row r="37" spans="2:15" ht="12.75">
      <c r="B37" s="47"/>
      <c r="C37" s="9" t="s">
        <v>32</v>
      </c>
      <c r="D37" s="8"/>
      <c r="E37" s="15" t="s">
        <v>8</v>
      </c>
      <c r="F37" s="13"/>
      <c r="G37" s="61"/>
      <c r="H37" s="39"/>
      <c r="I37" s="61"/>
      <c r="J37" s="8"/>
      <c r="K37" s="8"/>
      <c r="L37" s="29">
        <f>6.769/80</f>
        <v>0.08461250000000001</v>
      </c>
      <c r="M37" s="30">
        <v>6.769</v>
      </c>
      <c r="N37" s="1"/>
      <c r="O37" s="2"/>
    </row>
    <row r="38" spans="2:15" ht="13.5" thickBot="1">
      <c r="B38" s="19"/>
      <c r="C38" s="14" t="s">
        <v>23</v>
      </c>
      <c r="D38" s="8"/>
      <c r="E38" s="15" t="s">
        <v>9</v>
      </c>
      <c r="F38" s="13"/>
      <c r="G38" s="45" t="e">
        <f>G36-G37</f>
        <v>#VALUE!</v>
      </c>
      <c r="H38" s="43"/>
      <c r="I38" s="45" t="e">
        <f>I36-I37</f>
        <v>#VALUE!</v>
      </c>
      <c r="J38" s="8"/>
      <c r="K38" s="8"/>
      <c r="L38" s="29">
        <f>8.307/80</f>
        <v>0.1038375</v>
      </c>
      <c r="M38" s="30">
        <v>8.307</v>
      </c>
      <c r="N38" s="1"/>
      <c r="O38" s="2"/>
    </row>
    <row r="39" spans="2:15" ht="13.5" thickBot="1">
      <c r="B39" s="20" t="s">
        <v>12</v>
      </c>
      <c r="C39" s="9" t="s">
        <v>13</v>
      </c>
      <c r="D39" s="8"/>
      <c r="E39" s="15" t="s">
        <v>14</v>
      </c>
      <c r="F39" s="13"/>
      <c r="G39" s="55" t="e">
        <f>B40*L15</f>
        <v>#VALUE!</v>
      </c>
      <c r="H39" s="39"/>
      <c r="I39" s="55" t="e">
        <f>IF(L26=0,B40*L35,B40*L26)</f>
        <v>#VALUE!</v>
      </c>
      <c r="J39" s="8"/>
      <c r="K39" s="8"/>
      <c r="L39" s="31">
        <f>9.846/80</f>
        <v>0.123075</v>
      </c>
      <c r="M39" s="32">
        <v>9.846</v>
      </c>
      <c r="N39" s="1"/>
      <c r="O39" s="2"/>
    </row>
    <row r="40" spans="2:15" ht="13.5" thickBot="1">
      <c r="B40" s="64" t="s">
        <v>3</v>
      </c>
      <c r="C40" s="16" t="s">
        <v>15</v>
      </c>
      <c r="D40" s="17"/>
      <c r="E40" s="46" t="s">
        <v>9</v>
      </c>
      <c r="F40" s="13"/>
      <c r="G40" s="44" t="e">
        <f>G38+G39</f>
        <v>#VALUE!</v>
      </c>
      <c r="H40" s="39"/>
      <c r="I40" s="44" t="e">
        <f>I38+I39</f>
        <v>#VALUE!</v>
      </c>
      <c r="J40" s="8"/>
      <c r="K40" s="8"/>
      <c r="N40" s="1"/>
      <c r="O40" s="2"/>
    </row>
    <row r="41" spans="2:15" ht="12" customHeight="1">
      <c r="B41" s="19"/>
      <c r="C41" s="9"/>
      <c r="D41" s="8"/>
      <c r="E41" s="8"/>
      <c r="F41" s="8"/>
      <c r="G41" s="41"/>
      <c r="H41" s="41"/>
      <c r="I41" s="41"/>
      <c r="J41" s="8"/>
      <c r="K41" s="8"/>
      <c r="N41" s="1"/>
      <c r="O41" s="2"/>
    </row>
    <row r="42" spans="2:15" ht="12.75">
      <c r="B42" s="3" t="s">
        <v>4</v>
      </c>
      <c r="C42" s="10" t="s">
        <v>31</v>
      </c>
      <c r="D42" s="11"/>
      <c r="E42" s="12" t="s">
        <v>14</v>
      </c>
      <c r="F42" s="8"/>
      <c r="G42" s="61"/>
      <c r="H42" s="39"/>
      <c r="I42" s="61" t="s">
        <v>3</v>
      </c>
      <c r="J42" s="8"/>
      <c r="K42" s="8"/>
      <c r="N42" s="1"/>
      <c r="O42" s="2"/>
    </row>
    <row r="43" spans="2:13" ht="12.75">
      <c r="B43" s="59"/>
      <c r="C43" s="14" t="s">
        <v>22</v>
      </c>
      <c r="D43" s="8"/>
      <c r="E43" s="15" t="s">
        <v>9</v>
      </c>
      <c r="F43" s="8"/>
      <c r="G43" s="44" t="e">
        <f>G40-G42</f>
        <v>#VALUE!</v>
      </c>
      <c r="H43" s="39"/>
      <c r="I43" s="44" t="e">
        <f>I40-I42</f>
        <v>#VALUE!</v>
      </c>
      <c r="J43" s="8"/>
      <c r="K43" s="8"/>
      <c r="L43" s="33"/>
      <c r="M43" s="33"/>
    </row>
    <row r="44" spans="2:13" ht="12.75">
      <c r="B44" s="47"/>
      <c r="C44" s="9" t="s">
        <v>32</v>
      </c>
      <c r="D44" s="8"/>
      <c r="E44" s="15" t="s">
        <v>8</v>
      </c>
      <c r="F44" s="13"/>
      <c r="G44" s="61"/>
      <c r="H44" s="39"/>
      <c r="I44" s="61"/>
      <c r="J44" s="8"/>
      <c r="K44" s="8"/>
      <c r="L44" s="33"/>
      <c r="M44" s="33"/>
    </row>
    <row r="45" spans="2:13" ht="13.5" thickBot="1">
      <c r="B45" s="19"/>
      <c r="C45" s="14" t="s">
        <v>23</v>
      </c>
      <c r="D45" s="8"/>
      <c r="E45" s="15" t="s">
        <v>9</v>
      </c>
      <c r="F45" s="13"/>
      <c r="G45" s="44" t="e">
        <f>G43-G44</f>
        <v>#VALUE!</v>
      </c>
      <c r="H45" s="39"/>
      <c r="I45" s="44" t="e">
        <f>I43-I44</f>
        <v>#VALUE!</v>
      </c>
      <c r="J45" s="8"/>
      <c r="K45" s="8"/>
      <c r="L45" s="34"/>
      <c r="M45" s="33"/>
    </row>
    <row r="46" spans="2:13" ht="12.75">
      <c r="B46" s="20" t="s">
        <v>12</v>
      </c>
      <c r="C46" s="9" t="s">
        <v>13</v>
      </c>
      <c r="D46" s="8"/>
      <c r="E46" s="15" t="s">
        <v>14</v>
      </c>
      <c r="F46" s="13"/>
      <c r="G46" s="55" t="e">
        <f>B47*L15</f>
        <v>#VALUE!</v>
      </c>
      <c r="H46" s="39"/>
      <c r="I46" s="55" t="e">
        <f>IF(L26=0,B47*L35,B47*L26)</f>
        <v>#VALUE!</v>
      </c>
      <c r="J46" s="8"/>
      <c r="K46" s="8"/>
      <c r="L46" s="33"/>
      <c r="M46" s="33"/>
    </row>
    <row r="47" spans="2:13" ht="13.5" thickBot="1">
      <c r="B47" s="56" t="s">
        <v>3</v>
      </c>
      <c r="C47" s="16" t="s">
        <v>15</v>
      </c>
      <c r="D47" s="17"/>
      <c r="E47" s="46" t="s">
        <v>9</v>
      </c>
      <c r="F47" s="13"/>
      <c r="G47" s="44" t="e">
        <f>G45+G46</f>
        <v>#VALUE!</v>
      </c>
      <c r="H47" s="39"/>
      <c r="I47" s="44" t="e">
        <f>I45+I46</f>
        <v>#VALUE!</v>
      </c>
      <c r="J47" s="8"/>
      <c r="K47" s="8"/>
      <c r="L47" s="35"/>
      <c r="M47" s="34"/>
    </row>
    <row r="48" spans="2:13" ht="10.5" customHeight="1">
      <c r="B48" s="19"/>
      <c r="C48" s="9"/>
      <c r="D48" s="8"/>
      <c r="E48" s="8"/>
      <c r="F48" s="8"/>
      <c r="G48" s="41"/>
      <c r="H48" s="41"/>
      <c r="I48" s="41"/>
      <c r="J48" s="8"/>
      <c r="K48" s="8"/>
      <c r="L48" s="35"/>
      <c r="M48" s="34"/>
    </row>
    <row r="49" spans="2:13" ht="12.75">
      <c r="B49" s="3" t="s">
        <v>4</v>
      </c>
      <c r="C49" s="10" t="s">
        <v>31</v>
      </c>
      <c r="D49" s="11"/>
      <c r="E49" s="12" t="s">
        <v>14</v>
      </c>
      <c r="F49" s="8"/>
      <c r="G49" s="61"/>
      <c r="H49" s="39"/>
      <c r="I49" s="61" t="s">
        <v>3</v>
      </c>
      <c r="J49" s="8"/>
      <c r="K49" s="8"/>
      <c r="L49" s="35"/>
      <c r="M49" s="21"/>
    </row>
    <row r="50" spans="2:13" ht="12.75">
      <c r="B50" s="59"/>
      <c r="C50" s="14" t="s">
        <v>22</v>
      </c>
      <c r="D50" s="8"/>
      <c r="E50" s="15" t="s">
        <v>9</v>
      </c>
      <c r="F50" s="8"/>
      <c r="G50" s="44" t="e">
        <f>G47-G49</f>
        <v>#VALUE!</v>
      </c>
      <c r="H50" s="39"/>
      <c r="I50" s="44" t="e">
        <f>I47-I49</f>
        <v>#VALUE!</v>
      </c>
      <c r="J50" s="8"/>
      <c r="K50" s="8"/>
      <c r="L50" s="33"/>
      <c r="M50" s="33"/>
    </row>
    <row r="51" spans="2:11" ht="12.75">
      <c r="B51" s="47"/>
      <c r="C51" s="9" t="s">
        <v>32</v>
      </c>
      <c r="D51" s="8"/>
      <c r="E51" s="15" t="s">
        <v>8</v>
      </c>
      <c r="F51" s="13"/>
      <c r="G51" s="61"/>
      <c r="H51" s="39"/>
      <c r="I51" s="61"/>
      <c r="J51" s="8"/>
      <c r="K51" s="8"/>
    </row>
    <row r="52" spans="2:11" ht="13.5" thickBot="1">
      <c r="B52" s="19"/>
      <c r="C52" s="14" t="s">
        <v>23</v>
      </c>
      <c r="D52" s="8"/>
      <c r="E52" s="15" t="s">
        <v>9</v>
      </c>
      <c r="F52" s="13"/>
      <c r="G52" s="44" t="e">
        <f>G50-G51</f>
        <v>#VALUE!</v>
      </c>
      <c r="H52" s="39"/>
      <c r="I52" s="44" t="e">
        <f>I50-I51</f>
        <v>#VALUE!</v>
      </c>
      <c r="J52" s="8"/>
      <c r="K52" s="8"/>
    </row>
    <row r="53" spans="2:11" ht="12.75">
      <c r="B53" s="20" t="s">
        <v>12</v>
      </c>
      <c r="C53" s="9" t="s">
        <v>13</v>
      </c>
      <c r="D53" s="8"/>
      <c r="E53" s="15" t="s">
        <v>14</v>
      </c>
      <c r="F53" s="13"/>
      <c r="G53" s="55" t="e">
        <f>B54*L15</f>
        <v>#VALUE!</v>
      </c>
      <c r="H53" s="39"/>
      <c r="I53" s="55" t="e">
        <f>IF(L26=0,B54*L35,B54*L26)</f>
        <v>#VALUE!</v>
      </c>
      <c r="J53" s="8"/>
      <c r="K53" s="8"/>
    </row>
    <row r="54" spans="2:11" ht="13.5" thickBot="1">
      <c r="B54" s="56" t="s">
        <v>3</v>
      </c>
      <c r="C54" s="16" t="s">
        <v>15</v>
      </c>
      <c r="D54" s="17"/>
      <c r="E54" s="46" t="s">
        <v>9</v>
      </c>
      <c r="F54" s="13"/>
      <c r="G54" s="44" t="e">
        <f>G52+G53</f>
        <v>#VALUE!</v>
      </c>
      <c r="H54" s="39"/>
      <c r="I54" s="44" t="e">
        <f>I52+I53</f>
        <v>#VALUE!</v>
      </c>
      <c r="J54" s="8"/>
      <c r="K54" s="8"/>
    </row>
    <row r="55" spans="1:9" ht="8.25" customHeight="1">
      <c r="A55" s="18"/>
      <c r="B55" s="19"/>
      <c r="C55" s="9"/>
      <c r="D55" s="8"/>
      <c r="E55" s="8"/>
      <c r="F55" s="8"/>
      <c r="G55" s="41"/>
      <c r="H55" s="41"/>
      <c r="I55" s="41"/>
    </row>
    <row r="56" spans="1:12" ht="12.75">
      <c r="A56" s="18"/>
      <c r="B56" s="3" t="s">
        <v>4</v>
      </c>
      <c r="C56" s="10" t="s">
        <v>31</v>
      </c>
      <c r="D56" s="11"/>
      <c r="E56" s="12" t="s">
        <v>14</v>
      </c>
      <c r="F56" s="1"/>
      <c r="G56" s="61"/>
      <c r="H56" s="39"/>
      <c r="I56" s="61" t="s">
        <v>3</v>
      </c>
      <c r="L56" s="23"/>
    </row>
    <row r="57" spans="1:9" ht="12.75">
      <c r="A57" s="18"/>
      <c r="B57" s="59"/>
      <c r="C57" s="14" t="s">
        <v>22</v>
      </c>
      <c r="D57" s="8"/>
      <c r="E57" s="15" t="s">
        <v>9</v>
      </c>
      <c r="F57" s="8"/>
      <c r="G57" s="44" t="e">
        <f>G54-G56</f>
        <v>#VALUE!</v>
      </c>
      <c r="H57" s="39"/>
      <c r="I57" s="44" t="e">
        <f>I54-I56</f>
        <v>#VALUE!</v>
      </c>
    </row>
    <row r="58" spans="1:9" ht="12.75">
      <c r="A58" s="18"/>
      <c r="B58" s="47"/>
      <c r="C58" s="9" t="s">
        <v>32</v>
      </c>
      <c r="D58" s="8"/>
      <c r="E58" s="15" t="s">
        <v>8</v>
      </c>
      <c r="F58" s="13"/>
      <c r="G58" s="61"/>
      <c r="H58" s="39"/>
      <c r="I58" s="61"/>
    </row>
    <row r="59" spans="1:9" ht="13.5" thickBot="1">
      <c r="A59" s="18"/>
      <c r="B59" s="19"/>
      <c r="C59" s="14" t="s">
        <v>23</v>
      </c>
      <c r="D59" s="8"/>
      <c r="E59" s="15" t="s">
        <v>9</v>
      </c>
      <c r="F59" s="13"/>
      <c r="G59" s="44" t="e">
        <f>G57-G58</f>
        <v>#VALUE!</v>
      </c>
      <c r="H59" s="39"/>
      <c r="I59" s="44" t="e">
        <f>I57-I58</f>
        <v>#VALUE!</v>
      </c>
    </row>
    <row r="60" spans="1:9" ht="12.75">
      <c r="A60" s="18"/>
      <c r="B60" s="20" t="s">
        <v>12</v>
      </c>
      <c r="C60" s="9" t="s">
        <v>13</v>
      </c>
      <c r="D60" s="8"/>
      <c r="E60" s="15" t="s">
        <v>14</v>
      </c>
      <c r="F60" s="1"/>
      <c r="G60" s="55" t="e">
        <f>B61*L15</f>
        <v>#VALUE!</v>
      </c>
      <c r="H60" s="39"/>
      <c r="I60" s="55" t="e">
        <f>IF(L26=0,B61*L35,B61*L26)</f>
        <v>#VALUE!</v>
      </c>
    </row>
    <row r="61" spans="1:9" ht="13.5" thickBot="1">
      <c r="A61" s="18"/>
      <c r="B61" s="56" t="s">
        <v>3</v>
      </c>
      <c r="C61" s="16" t="s">
        <v>15</v>
      </c>
      <c r="D61" s="17"/>
      <c r="E61" s="46" t="s">
        <v>9</v>
      </c>
      <c r="F61" s="1"/>
      <c r="G61" s="44" t="e">
        <f>G59+G60</f>
        <v>#VALUE!</v>
      </c>
      <c r="H61" s="39"/>
      <c r="I61" s="44" t="e">
        <f>I59+I60</f>
        <v>#VALUE!</v>
      </c>
    </row>
    <row r="62" spans="1:9" ht="12.75">
      <c r="A62" s="18"/>
      <c r="B62" s="1"/>
      <c r="C62" s="1"/>
      <c r="D62" s="1"/>
      <c r="E62" s="1"/>
      <c r="F62" s="1"/>
      <c r="G62" s="1"/>
      <c r="H62" s="1"/>
      <c r="I62" s="1"/>
    </row>
    <row r="63" spans="1:9" ht="12.75">
      <c r="A63" s="18"/>
      <c r="B63" s="1"/>
      <c r="C63" s="1"/>
      <c r="D63" s="1"/>
      <c r="E63" s="1"/>
      <c r="F63" s="1"/>
      <c r="G63" s="1"/>
      <c r="H63" s="1"/>
      <c r="I63" s="1"/>
    </row>
    <row r="64" spans="1:9" ht="12.75">
      <c r="A64" s="18"/>
      <c r="B64" s="1"/>
      <c r="C64" s="1"/>
      <c r="D64" s="1"/>
      <c r="E64" s="1"/>
      <c r="F64" s="1"/>
      <c r="G64" s="1"/>
      <c r="H64" s="1"/>
      <c r="I64" s="1"/>
    </row>
    <row r="65" spans="1:9" ht="12.75">
      <c r="A65" s="18"/>
      <c r="B65" s="1"/>
      <c r="C65" s="1"/>
      <c r="D65" s="1"/>
      <c r="E65" s="1"/>
      <c r="F65" s="1"/>
      <c r="G65" s="1"/>
      <c r="H65" s="1"/>
      <c r="I65" s="1"/>
    </row>
    <row r="66" spans="1:9" ht="12.75">
      <c r="A66" s="18"/>
      <c r="B66" s="1"/>
      <c r="C66" s="1"/>
      <c r="D66" s="1"/>
      <c r="E66" s="1"/>
      <c r="F66" s="1"/>
      <c r="G66" s="1"/>
      <c r="H66" s="1"/>
      <c r="I66" s="1"/>
    </row>
    <row r="67" spans="1:9" ht="12.75">
      <c r="A67" s="18"/>
      <c r="B67" s="1"/>
      <c r="C67" s="1"/>
      <c r="D67" s="1"/>
      <c r="E67" s="1"/>
      <c r="F67" s="1"/>
      <c r="G67" s="1"/>
      <c r="H67" s="1"/>
      <c r="I67" s="1"/>
    </row>
    <row r="68" spans="1:9" ht="12.75">
      <c r="A68" s="18"/>
      <c r="B68" s="1"/>
      <c r="C68" s="1"/>
      <c r="D68" s="1"/>
      <c r="E68" s="1"/>
      <c r="F68" s="1"/>
      <c r="G68" s="1"/>
      <c r="H68" s="1"/>
      <c r="I68" s="1"/>
    </row>
    <row r="69" spans="1:9" ht="12.75">
      <c r="A69" s="18"/>
      <c r="B69" s="1"/>
      <c r="C69" s="1"/>
      <c r="D69" s="1"/>
      <c r="E69" s="1"/>
      <c r="F69" s="1"/>
      <c r="G69" s="1"/>
      <c r="H69" s="1"/>
      <c r="I69" s="1"/>
    </row>
    <row r="70" spans="1:9" ht="12.75">
      <c r="A70" s="18"/>
      <c r="B70" s="1"/>
      <c r="C70" s="1"/>
      <c r="D70" s="1"/>
      <c r="E70" s="1"/>
      <c r="F70" s="1"/>
      <c r="G70" s="1"/>
      <c r="H70" s="1"/>
      <c r="I70" s="1"/>
    </row>
    <row r="71" spans="1:9" ht="12.75">
      <c r="A71" s="18"/>
      <c r="B71" s="1"/>
      <c r="C71" s="1"/>
      <c r="D71" s="1"/>
      <c r="E71" s="1"/>
      <c r="F71" s="1"/>
      <c r="G71" s="1"/>
      <c r="H71" s="1"/>
      <c r="I71" s="1"/>
    </row>
    <row r="72" spans="1:9" ht="12.75">
      <c r="A72" s="18"/>
      <c r="B72" s="1"/>
      <c r="C72" s="1"/>
      <c r="D72" s="1"/>
      <c r="E72" s="1"/>
      <c r="F72" s="1"/>
      <c r="G72" s="1"/>
      <c r="H72" s="1"/>
      <c r="I72" s="1"/>
    </row>
    <row r="73" spans="1:9" ht="12.75">
      <c r="A73" s="18"/>
      <c r="B73" s="1"/>
      <c r="C73" s="1"/>
      <c r="D73" s="1"/>
      <c r="E73" s="1"/>
      <c r="F73" s="1"/>
      <c r="G73" s="1"/>
      <c r="H73" s="1"/>
      <c r="I73" s="1"/>
    </row>
    <row r="74" spans="1:9" ht="12.75">
      <c r="A74" s="18"/>
      <c r="B74" s="1"/>
      <c r="C74" s="1"/>
      <c r="D74" s="1"/>
      <c r="E74" s="1"/>
      <c r="F74" s="1"/>
      <c r="G74" s="1"/>
      <c r="H74" s="1"/>
      <c r="I74" s="1"/>
    </row>
    <row r="75" spans="1:9" ht="12.75">
      <c r="A75" s="18"/>
      <c r="B75" s="1"/>
      <c r="C75" s="1"/>
      <c r="D75" s="1"/>
      <c r="E75" s="1"/>
      <c r="F75" s="1"/>
      <c r="G75" s="1"/>
      <c r="H75" s="1"/>
      <c r="I75" s="1"/>
    </row>
    <row r="76" spans="1:9" ht="12.75">
      <c r="A76" s="18"/>
      <c r="B76" s="1"/>
      <c r="C76" s="1"/>
      <c r="D76" s="1"/>
      <c r="E76" s="1"/>
      <c r="F76" s="1"/>
      <c r="G76" s="1"/>
      <c r="H76" s="1"/>
      <c r="I76" s="1"/>
    </row>
    <row r="77" spans="1:9" ht="12.75">
      <c r="A77" s="18"/>
      <c r="B77" s="1"/>
      <c r="C77" s="1"/>
      <c r="D77" s="1"/>
      <c r="E77" s="1"/>
      <c r="F77" s="1"/>
      <c r="G77" s="1"/>
      <c r="H77" s="1"/>
      <c r="I77" s="1"/>
    </row>
    <row r="78" spans="1:9" ht="12.75">
      <c r="A78" s="18"/>
      <c r="B78" s="1"/>
      <c r="C78" s="1"/>
      <c r="D78" s="1"/>
      <c r="E78" s="1"/>
      <c r="F78" s="1"/>
      <c r="G78" s="1"/>
      <c r="H78" s="1"/>
      <c r="I78" s="1"/>
    </row>
    <row r="79" spans="1:9" ht="12.75">
      <c r="A79" s="18"/>
      <c r="B79" s="1"/>
      <c r="C79" s="1"/>
      <c r="D79" s="1"/>
      <c r="E79" s="1"/>
      <c r="F79" s="1"/>
      <c r="G79" s="1"/>
      <c r="H79" s="1"/>
      <c r="I79" s="1"/>
    </row>
    <row r="80" spans="1:9" ht="12.75">
      <c r="A80" s="18"/>
      <c r="B80" s="1"/>
      <c r="C80" s="1"/>
      <c r="D80" s="1"/>
      <c r="E80" s="1"/>
      <c r="F80" s="1"/>
      <c r="G80" s="1"/>
      <c r="H80" s="1"/>
      <c r="I80" s="1"/>
    </row>
    <row r="81" spans="1:9" ht="12.75">
      <c r="A81" s="18"/>
      <c r="B81" s="1"/>
      <c r="C81" s="1"/>
      <c r="D81" s="1"/>
      <c r="E81" s="1"/>
      <c r="F81" s="1"/>
      <c r="G81" s="1"/>
      <c r="H81" s="1"/>
      <c r="I81" s="1"/>
    </row>
    <row r="82" spans="1:9" ht="12.75">
      <c r="A82" s="18"/>
      <c r="B82" s="1"/>
      <c r="C82" s="1"/>
      <c r="D82" s="1"/>
      <c r="E82" s="1"/>
      <c r="F82" s="1"/>
      <c r="G82" s="1"/>
      <c r="H82" s="1"/>
      <c r="I82" s="1"/>
    </row>
    <row r="83" spans="1:9" ht="12.75">
      <c r="A83" s="18"/>
      <c r="B83" s="1"/>
      <c r="C83" s="1"/>
      <c r="D83" s="1"/>
      <c r="E83" s="1"/>
      <c r="F83" s="1"/>
      <c r="G83" s="1"/>
      <c r="H83" s="1"/>
      <c r="I83" s="1"/>
    </row>
    <row r="84" spans="1:9" ht="12.75">
      <c r="A84" s="18"/>
      <c r="B84" s="1"/>
      <c r="C84" s="1"/>
      <c r="D84" s="1"/>
      <c r="E84" s="1"/>
      <c r="F84" s="1"/>
      <c r="G84" s="1"/>
      <c r="H84" s="1"/>
      <c r="I84" s="1"/>
    </row>
    <row r="85" spans="1:9" ht="12.75">
      <c r="A85" s="18"/>
      <c r="B85" s="1"/>
      <c r="C85" s="1"/>
      <c r="D85" s="1"/>
      <c r="E85" s="1"/>
      <c r="F85" s="1"/>
      <c r="G85" s="1"/>
      <c r="H85" s="1"/>
      <c r="I85" s="1"/>
    </row>
    <row r="86" spans="1:9" ht="12.75">
      <c r="A86" s="18"/>
      <c r="B86" s="1"/>
      <c r="C86" s="1"/>
      <c r="D86" s="1"/>
      <c r="E86" s="1"/>
      <c r="F86" s="1"/>
      <c r="G86" s="1"/>
      <c r="H86" s="1"/>
      <c r="I86" s="1"/>
    </row>
    <row r="87" spans="1:9" ht="12.75">
      <c r="A87" s="18"/>
      <c r="B87" s="1"/>
      <c r="C87" s="1"/>
      <c r="D87" s="1"/>
      <c r="E87" s="1"/>
      <c r="F87" s="1"/>
      <c r="G87" s="1"/>
      <c r="H87" s="1"/>
      <c r="I87" s="1"/>
    </row>
    <row r="88" spans="1:9" ht="12.75">
      <c r="A88" s="18"/>
      <c r="B88" s="1"/>
      <c r="C88" s="1"/>
      <c r="D88" s="1"/>
      <c r="E88" s="1"/>
      <c r="F88" s="1"/>
      <c r="G88" s="1"/>
      <c r="H88" s="1"/>
      <c r="I88" s="1"/>
    </row>
    <row r="89" spans="1:9" ht="12.75">
      <c r="A89" s="18"/>
      <c r="B89" s="1"/>
      <c r="C89" s="1"/>
      <c r="D89" s="1"/>
      <c r="E89" s="1"/>
      <c r="F89" s="1"/>
      <c r="G89" s="1"/>
      <c r="H89" s="1"/>
      <c r="I89" s="1"/>
    </row>
    <row r="90" spans="1:9" ht="12.75">
      <c r="A90" s="18"/>
      <c r="B90" s="1"/>
      <c r="C90" s="1"/>
      <c r="D90" s="1"/>
      <c r="E90" s="1"/>
      <c r="F90" s="1"/>
      <c r="G90" s="1"/>
      <c r="H90" s="1"/>
      <c r="I90" s="1"/>
    </row>
    <row r="91" spans="1:9" ht="12.75">
      <c r="A91" s="18"/>
      <c r="B91" s="1"/>
      <c r="C91" s="1"/>
      <c r="D91" s="1"/>
      <c r="E91" s="1"/>
      <c r="F91" s="1"/>
      <c r="G91" s="1"/>
      <c r="H91" s="1"/>
      <c r="I91" s="1"/>
    </row>
    <row r="92" spans="1:9" ht="12.75">
      <c r="A92" s="18"/>
      <c r="B92" s="1"/>
      <c r="C92" s="1"/>
      <c r="D92" s="1"/>
      <c r="E92" s="1"/>
      <c r="F92" s="1"/>
      <c r="G92" s="1"/>
      <c r="H92" s="1"/>
      <c r="I92" s="1"/>
    </row>
    <row r="93" spans="1:9" ht="12.75">
      <c r="A93" s="18"/>
      <c r="B93" s="1"/>
      <c r="C93" s="1"/>
      <c r="D93" s="1"/>
      <c r="E93" s="1"/>
      <c r="F93" s="1"/>
      <c r="G93" s="1"/>
      <c r="H93" s="1"/>
      <c r="I93" s="1"/>
    </row>
    <row r="94" spans="1:9" ht="12.75">
      <c r="A94" s="18"/>
      <c r="B94" s="1"/>
      <c r="C94" s="1"/>
      <c r="D94" s="1"/>
      <c r="E94" s="1"/>
      <c r="F94" s="1"/>
      <c r="G94" s="1"/>
      <c r="H94" s="1"/>
      <c r="I94" s="1"/>
    </row>
    <row r="95" spans="1:9" ht="12.75">
      <c r="A95" s="18"/>
      <c r="B95" s="1"/>
      <c r="C95" s="1"/>
      <c r="D95" s="1"/>
      <c r="E95" s="1"/>
      <c r="F95" s="1"/>
      <c r="G95" s="1"/>
      <c r="H95" s="1"/>
      <c r="I95" s="1"/>
    </row>
    <row r="96" spans="1:9" ht="12.75">
      <c r="A96" s="18"/>
      <c r="B96" s="1"/>
      <c r="C96" s="1"/>
      <c r="D96" s="1"/>
      <c r="E96" s="1"/>
      <c r="F96" s="1"/>
      <c r="G96" s="1"/>
      <c r="H96" s="1"/>
      <c r="I96" s="1"/>
    </row>
    <row r="97" spans="1:9" ht="12.75">
      <c r="A97" s="18"/>
      <c r="B97" s="1"/>
      <c r="C97" s="1"/>
      <c r="D97" s="1"/>
      <c r="E97" s="1"/>
      <c r="F97" s="1"/>
      <c r="G97" s="1"/>
      <c r="H97" s="1"/>
      <c r="I97" s="1"/>
    </row>
    <row r="98" spans="1:9" ht="12.75">
      <c r="A98" s="18"/>
      <c r="B98" s="1"/>
      <c r="C98" s="1"/>
      <c r="D98" s="1"/>
      <c r="E98" s="1"/>
      <c r="F98" s="1"/>
      <c r="G98" s="1"/>
      <c r="H98" s="1"/>
      <c r="I98" s="1"/>
    </row>
    <row r="99" spans="1:9" ht="12.75">
      <c r="A99" s="18"/>
      <c r="B99" s="1"/>
      <c r="C99" s="1"/>
      <c r="D99" s="1"/>
      <c r="E99" s="1"/>
      <c r="F99" s="1"/>
      <c r="G99" s="1"/>
      <c r="H99" s="1"/>
      <c r="I99" s="1"/>
    </row>
    <row r="100" spans="1:9" ht="12.75">
      <c r="A100" s="18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8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8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8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8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8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8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8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8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8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8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8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8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8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8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8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8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8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8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8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8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8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8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8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8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8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8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8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8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8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8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8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8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8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8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8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8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8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8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8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8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8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8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8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8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8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8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8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8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8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8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8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8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8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8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8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8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8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8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8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8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8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8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8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8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8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8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8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8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8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8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8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8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8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8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8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8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8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8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8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8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8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8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8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8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8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8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8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8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8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8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8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8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8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8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8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8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8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8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8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8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8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8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8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8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8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8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8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8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8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8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8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8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8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8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8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8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8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8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8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8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8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8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8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8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8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8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8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8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8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8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8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8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8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8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8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8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8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8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8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8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8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8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8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8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8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8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8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8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8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8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8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8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8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8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8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8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8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8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8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8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8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8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8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8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8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8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8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8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8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8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8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8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8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8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8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8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8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8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8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8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8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8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8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8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8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8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8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8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8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8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8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8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8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8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8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8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8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8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8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8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8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8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8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8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8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8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8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8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8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8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8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8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8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8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8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8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8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8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8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8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8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8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8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8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8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8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8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8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8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8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8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8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8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8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8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8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8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8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8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8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8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8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8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8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8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8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8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8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8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8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8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8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8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8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8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8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8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8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8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8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8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8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8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8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8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8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8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8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8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8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8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8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8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8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8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8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8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8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8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8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8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8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8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8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8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8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8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8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8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8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8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8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8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8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8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8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8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8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8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8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8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8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8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8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8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8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8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8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8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8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8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8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8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8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8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8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8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8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8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8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8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8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8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8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8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8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8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8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8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8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8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8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8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8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8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8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8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8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8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8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8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8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8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8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8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8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8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8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8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8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8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8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8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8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8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8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8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8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8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8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8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8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8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8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8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8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8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8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8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8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8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8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8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8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8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8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8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8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8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8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8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8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8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8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8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8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8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8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8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8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8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8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8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8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8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8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8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8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8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8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8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8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8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8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8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8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8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8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8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8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8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8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8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8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8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8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8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8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8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8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8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8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8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8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8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8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8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8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8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8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8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8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8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8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8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8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8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8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8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8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8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8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8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8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8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8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8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8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8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8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8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8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8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8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8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8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8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8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8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8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8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8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8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8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8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8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8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8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8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8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8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8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8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8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8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8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8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8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8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8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8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8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8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8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8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8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8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8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8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8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8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8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8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8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8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8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8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8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8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8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8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8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8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8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8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8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8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8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8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8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8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8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8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8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8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8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8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8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8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8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8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8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8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8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8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8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8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8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8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8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8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8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8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8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8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8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8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8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8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8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8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8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8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8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8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8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8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8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8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8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8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8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8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8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8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8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8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8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8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8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8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8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8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8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8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8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8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8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8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8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8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8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8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8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8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8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8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8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8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8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8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8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8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8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8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8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8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8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8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8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8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8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8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8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8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8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8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8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8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8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8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8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8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8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8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8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8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8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8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8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8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8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8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8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8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8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8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8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8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8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8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8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8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8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8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8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8"/>
      <c r="B727" s="1"/>
      <c r="C727" s="1"/>
      <c r="D727" s="1"/>
      <c r="E727" s="1"/>
      <c r="F727" s="1"/>
      <c r="G727" s="1"/>
      <c r="H727" s="1"/>
      <c r="I727" s="1"/>
    </row>
    <row r="728" spans="2:9" ht="12.75">
      <c r="B728" s="1"/>
      <c r="C728" s="1"/>
      <c r="D728" s="1"/>
      <c r="E728" s="1"/>
      <c r="F728" s="1"/>
      <c r="G728" s="1"/>
      <c r="H728" s="1"/>
      <c r="I728" s="1"/>
    </row>
    <row r="729" spans="2:9" ht="12.75">
      <c r="B729" s="1"/>
      <c r="C729" s="1"/>
      <c r="D729" s="1"/>
      <c r="E729" s="1"/>
      <c r="F729" s="1"/>
      <c r="G729" s="1"/>
      <c r="H729" s="1"/>
      <c r="I729" s="1"/>
    </row>
    <row r="730" spans="2:9" ht="12.75">
      <c r="B730" s="1"/>
      <c r="C730" s="1"/>
      <c r="D730" s="1"/>
      <c r="E730" s="1"/>
      <c r="G730" s="1"/>
      <c r="H730" s="1"/>
      <c r="I730" s="1"/>
    </row>
    <row r="731" spans="2:9" ht="12.75">
      <c r="B731" s="1"/>
      <c r="C731" s="1"/>
      <c r="D731" s="1"/>
      <c r="E731" s="1"/>
      <c r="G731" s="1"/>
      <c r="H731" s="1"/>
      <c r="I731" s="1"/>
    </row>
    <row r="732" spans="2:9" ht="12.75">
      <c r="B732" s="1"/>
      <c r="C732" s="1"/>
      <c r="D732" s="1"/>
      <c r="E732" s="1"/>
      <c r="G732" s="1"/>
      <c r="H732" s="1"/>
      <c r="I732" s="1"/>
    </row>
    <row r="733" spans="2:9" ht="12.75">
      <c r="B733" s="1"/>
      <c r="C733" s="1"/>
      <c r="D733" s="1"/>
      <c r="E733" s="1"/>
      <c r="G733" s="1"/>
      <c r="H733" s="1"/>
      <c r="I733" s="1"/>
    </row>
    <row r="734" spans="2:9" ht="12.75">
      <c r="B734" s="1"/>
      <c r="C734" s="1"/>
      <c r="D734" s="1"/>
      <c r="E734" s="1"/>
      <c r="G734" s="1"/>
      <c r="H734" s="1"/>
      <c r="I734" s="1"/>
    </row>
  </sheetData>
  <sheetProtection sheet="1" objects="1" scenarios="1"/>
  <mergeCells count="13">
    <mergeCell ref="C9:E9"/>
    <mergeCell ref="E7:M7"/>
    <mergeCell ref="C12:E12"/>
    <mergeCell ref="L24:M24"/>
    <mergeCell ref="L25:M25"/>
    <mergeCell ref="L33:M33"/>
    <mergeCell ref="L34:M34"/>
    <mergeCell ref="A1:M1"/>
    <mergeCell ref="A2:M2"/>
    <mergeCell ref="A3:M3"/>
    <mergeCell ref="A4:M4"/>
    <mergeCell ref="L14:M14"/>
    <mergeCell ref="E6:M6"/>
  </mergeCells>
  <printOptions/>
  <pageMargins left="0.38" right="0.38" top="0.23" bottom="0.28" header="0.22" footer="0.19"/>
  <pageSetup horizontalDpi="600" verticalDpi="600" orientation="portrait" r:id="rId5"/>
  <headerFooter alignWithMargins="0">
    <oddFooter>&amp;L&amp;8Rev. 05/29/07</oddFooter>
  </headerFooter>
  <drawing r:id="rId4"/>
  <legacyDrawing r:id="rId3"/>
  <oleObjects>
    <oleObject progId="Word.Picture.8" shapeId="134592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 Bernardino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M4302</dc:creator>
  <cp:keywords/>
  <dc:description/>
  <cp:lastModifiedBy>Avila, Donna - ATC</cp:lastModifiedBy>
  <cp:lastPrinted>2007-05-29T15:22:09Z</cp:lastPrinted>
  <dcterms:created xsi:type="dcterms:W3CDTF">2004-03-03T20:54:50Z</dcterms:created>
  <dcterms:modified xsi:type="dcterms:W3CDTF">2012-01-12T23:58:44Z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filetime>2007-05-29T07:00:00Z</vt:filetime>
  </property>
</Properties>
</file>